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3250" windowHeight="12435" tabRatio="586"/>
  </bookViews>
  <sheets>
    <sheet name="форма 1" sheetId="1" r:id="rId1"/>
    <sheet name="Форма 2" sheetId="4" r:id="rId2"/>
  </sheets>
  <definedNames>
    <definedName name="_xlnm._FilterDatabase" localSheetId="0" hidden="1">'форма 1'!$A$11:$S$17</definedName>
    <definedName name="_xlnm._FilterDatabase" localSheetId="1" hidden="1">'Форма 2'!$A$9:$N$19</definedName>
    <definedName name="Z_071E1129_87BE_443E_A630_49B570385858_.wvu.FilterData" localSheetId="0" hidden="1">'форма 1'!$A$11:$S$12</definedName>
    <definedName name="Z_2153793A_FA21_4C81_8AE5_3C176D0CDF9C_.wvu.FilterData" localSheetId="0" hidden="1">'форма 1'!$A$11:$S$12</definedName>
    <definedName name="Z_3511D8A4_2A8D_4563_8DF1_C381EEDBF68F_.wvu.FilterData" localSheetId="0" hidden="1">'форма 1'!$A$11:$S$12</definedName>
    <definedName name="Z_3511D8A4_2A8D_4563_8DF1_C381EEDBF68F_.wvu.FilterData" localSheetId="1" hidden="1">'Форма 2'!$A$9:$K$9</definedName>
    <definedName name="Z_3511D8A4_2A8D_4563_8DF1_C381EEDBF68F_.wvu.PrintArea" localSheetId="0" hidden="1">'форма 1'!$A$1:$S$12</definedName>
    <definedName name="Z_3511D8A4_2A8D_4563_8DF1_C381EEDBF68F_.wvu.PrintArea" localSheetId="1" hidden="1">'Форма 2'!$A$2:$K$10</definedName>
    <definedName name="Z_3511D8A4_2A8D_4563_8DF1_C381EEDBF68F_.wvu.PrintTitles" localSheetId="1" hidden="1">'Форма 2'!$9:$9</definedName>
    <definedName name="Z_4A739215_D16A_4EE7_A2DF_5890D7372CF6_.wvu.FilterData" localSheetId="0" hidden="1">'форма 1'!$A$11:$S$12</definedName>
    <definedName name="Z_4A739215_D16A_4EE7_A2DF_5890D7372CF6_.wvu.FilterData" localSheetId="1" hidden="1">'Форма 2'!$A$9:$K$10</definedName>
    <definedName name="Z_4BBD3242_ADF1_41E0_9651_34A11444B844_.wvu.FilterData" localSheetId="0" hidden="1">'форма 1'!$A$11:$S$12</definedName>
    <definedName name="Z_4BBD3242_ADF1_41E0_9651_34A11444B844_.wvu.FilterData" localSheetId="1" hidden="1">'Форма 2'!$A$9:$K$10</definedName>
    <definedName name="Z_513E810E_3E48_4817_A3BD_1F59CB59F4CA_.wvu.FilterData" localSheetId="1" hidden="1">'Форма 2'!$A$9:$K$10</definedName>
    <definedName name="Z_5F42B46C_E737_4DDF_A6B3_D01B97AD9617_.wvu.FilterData" localSheetId="0" hidden="1">'форма 1'!$A$11:$S$12</definedName>
    <definedName name="Z_5F42B46C_E737_4DDF_A6B3_D01B97AD9617_.wvu.FilterData" localSheetId="1" hidden="1">'Форма 2'!$A$9:$K$10</definedName>
    <definedName name="Z_6B855072_AFE4_4509_A179_E4F6A2796966_.wvu.FilterData" localSheetId="1" hidden="1">'Форма 2'!$A$9:$K$10</definedName>
    <definedName name="Z_7B1C413C_CFA4_46EC_80EB_4C481039F7CE_.wvu.FilterData" localSheetId="1" hidden="1">'Форма 2'!$A$9:$K$10</definedName>
    <definedName name="Z_7D125628_27D8_424A_B039_7F6935A9E22F_.wvu.FilterData" localSheetId="0" hidden="1">'форма 1'!$A$11:$S$12</definedName>
    <definedName name="Z_7D125628_27D8_424A_B039_7F6935A9E22F_.wvu.FilterData" localSheetId="1" hidden="1">'Форма 2'!$A$9:$K$10</definedName>
    <definedName name="Z_894246BE_CC98_45CA_9015_348B720E2996_.wvu.FilterData" localSheetId="0" hidden="1">'форма 1'!$A$11:$S$12</definedName>
    <definedName name="Z_9A08A02A_49DA_4249_BF63_47BD16E54DDA_.wvu.FilterData" localSheetId="1" hidden="1">'Форма 2'!$A$9:$K$10</definedName>
    <definedName name="Z_B69FB2D8_BCA5_4AC2_B0C9_F7BAD98AD860_.wvu.FilterData" localSheetId="0" hidden="1">'форма 1'!$A$11:$S$12</definedName>
    <definedName name="Z_B69FB2D8_BCA5_4AC2_B0C9_F7BAD98AD860_.wvu.FilterData" localSheetId="1" hidden="1">'Форма 2'!$A$9:$K$10</definedName>
    <definedName name="Z_BA9FD3DD_4F2C_454E_A268_F4AB041FD291_.wvu.FilterData" localSheetId="1" hidden="1">'Форма 2'!$A$9:$K$10</definedName>
    <definedName name="Z_C9A56928_F6D8_45BD_A377_A02C7A3A4EC3_.wvu.FilterData" localSheetId="0" hidden="1">'форма 1'!$A$11:$S$12</definedName>
    <definedName name="Z_C9A56928_F6D8_45BD_A377_A02C7A3A4EC3_.wvu.FilterData" localSheetId="1" hidden="1">'Форма 2'!$A$9:$K$10</definedName>
    <definedName name="Z_CC3EEC02_30D2_4905_AE21_71EA71520321_.wvu.FilterData" localSheetId="0" hidden="1">'форма 1'!$A$11:$S$12</definedName>
    <definedName name="Z_CC3EEC02_30D2_4905_AE21_71EA71520321_.wvu.FilterData" localSheetId="1" hidden="1">'Форма 2'!$A$9:$K$10</definedName>
    <definedName name="Z_CC3EEC02_30D2_4905_AE21_71EA71520321_.wvu.PrintArea" localSheetId="1" hidden="1">'Форма 2'!$A$2:$K$10</definedName>
    <definedName name="Z_CC3EEC02_30D2_4905_AE21_71EA71520321_.wvu.PrintTitles" localSheetId="1" hidden="1">'Форма 2'!$9:$9</definedName>
    <definedName name="Z_D58D1C63_6768_4CFA_8358_86EE19640CB2_.wvu.FilterData" localSheetId="1" hidden="1">'Форма 2'!$A$9:$K$10</definedName>
    <definedName name="Z_E0198BA7_4C17_4517_AE42_FD3FC28E3706_.wvu.FilterData" localSheetId="0" hidden="1">'форма 1'!$A$11:$S$12</definedName>
    <definedName name="Z_E0198BA7_4C17_4517_AE42_FD3FC28E3706_.wvu.FilterData" localSheetId="1" hidden="1">'Форма 2'!$A$9:$K$10</definedName>
    <definedName name="Z_E4B115D4_BEE0_43CB_9EA7_2190A66EBA3F_.wvu.FilterData" localSheetId="0" hidden="1">'форма 1'!$A$11:$S$12</definedName>
    <definedName name="Z_E4B115D4_BEE0_43CB_9EA7_2190A66EBA3F_.wvu.FilterData" localSheetId="1" hidden="1">'Форма 2'!$A$9:$K$10</definedName>
    <definedName name="Z_F3AFC384_A20B_4171_8881_A61C399C6A68_.wvu.FilterData" localSheetId="1" hidden="1">'Форма 2'!$A$9:$K$10</definedName>
    <definedName name="_xlnm.Print_Titles" localSheetId="0">'форма 1'!$11:$11</definedName>
    <definedName name="_xlnm.Print_Titles" localSheetId="1">'Форма 2'!$9:$9</definedName>
    <definedName name="_xlnm.Print_Area" localSheetId="0">'форма 1'!$A$1:$S$17</definedName>
    <definedName name="_xlnm.Print_Area" localSheetId="1">'Форма 2'!$A$2:$K$28</definedName>
  </definedNames>
  <calcPr calcId="144525" fullPrecision="0"/>
  <customWorkbookViews>
    <customWorkbookView name="Светлана Сергеевна Карпова - Личное представление" guid="{3511D8A4-2A8D-4563-8DF1-C381EEDBF68F}" mergeInterval="0" personalView="1" maximized="1" xWindow="-8" yWindow="-8" windowWidth="1936" windowHeight="1056" activeSheetId="4"/>
    <customWorkbookView name="Сыроватская Татьяна Иннокентьевна - Личное представление" guid="{CC3EEC02-30D2-4905-AE21-71EA71520321}" mergeInterval="0" personalView="1" maximized="1" xWindow="-8" yWindow="-8" windowWidth="1936" windowHeight="1056" activeSheetId="4"/>
    <customWorkbookView name="Алыкова Анна Фаридовна - Личное представление" guid="{114D0552-1D3C-4C9A-AF28-55BD1176DD7C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H15" i="1" l="1"/>
  <c r="I15" i="1"/>
  <c r="K15" i="1"/>
  <c r="L15" i="1"/>
  <c r="M15" i="1"/>
  <c r="O15" i="1"/>
  <c r="G15" i="1"/>
  <c r="I18" i="4"/>
  <c r="J18" i="4" s="1"/>
  <c r="I17" i="4"/>
  <c r="J17" i="4" s="1"/>
  <c r="D15" i="4"/>
  <c r="K16" i="4"/>
  <c r="Q16" i="1" s="1"/>
  <c r="J16" i="4" l="1"/>
  <c r="I16" i="4"/>
  <c r="I15" i="4" l="1"/>
  <c r="J16" i="1"/>
  <c r="I13" i="4"/>
  <c r="I14" i="4"/>
  <c r="P16" i="1" l="1"/>
  <c r="J15" i="1"/>
  <c r="N16" i="1"/>
  <c r="N15" i="1" s="1"/>
  <c r="I12" i="4"/>
  <c r="D11" i="4"/>
  <c r="D10" i="4" s="1"/>
  <c r="J14" i="1" l="1"/>
  <c r="J13" i="1" s="1"/>
  <c r="I11" i="4"/>
  <c r="I10" i="4" l="1"/>
  <c r="O12" i="1" l="1"/>
  <c r="M13" i="1" l="1"/>
  <c r="M12" i="1" s="1"/>
  <c r="L13" i="1"/>
  <c r="L12" i="1" s="1"/>
  <c r="K13" i="1"/>
  <c r="K12" i="1" s="1"/>
  <c r="I13" i="1"/>
  <c r="I12" i="1" s="1"/>
  <c r="H13" i="1"/>
  <c r="H12" i="1" s="1"/>
  <c r="G13" i="1"/>
  <c r="G12" i="1" s="1"/>
  <c r="K12" i="4" l="1"/>
  <c r="J14" i="4" l="1"/>
  <c r="J13" i="4"/>
  <c r="Q14" i="1"/>
  <c r="J12" i="4" l="1"/>
  <c r="N14" i="1"/>
  <c r="A14" i="1" l="1"/>
  <c r="A12" i="4" l="1"/>
  <c r="P14" i="1" l="1"/>
  <c r="N13" i="1" l="1"/>
  <c r="J12" i="1" l="1"/>
  <c r="N12" i="1"/>
</calcChain>
</file>

<file path=xl/sharedStrings.xml><?xml version="1.0" encoding="utf-8"?>
<sst xmlns="http://schemas.openxmlformats.org/spreadsheetml/2006/main" count="120" uniqueCount="70">
  <si>
    <t>№ п/п</t>
  </si>
  <si>
    <t>Адрес МКД</t>
  </si>
  <si>
    <t>Количество этажей</t>
  </si>
  <si>
    <t>Общая площадь МКД, всего</t>
  </si>
  <si>
    <t>Стоимость капитального ремонта</t>
  </si>
  <si>
    <t>Плановая дата завершения работ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</si>
  <si>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</si>
  <si>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</si>
  <si>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</si>
  <si>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кв. м</t>
  </si>
  <si>
    <t>чел.</t>
  </si>
  <si>
    <t>руб.</t>
  </si>
  <si>
    <t>руб./кв. м</t>
  </si>
  <si>
    <t>Х</t>
  </si>
  <si>
    <t>всего</t>
  </si>
  <si>
    <t>в том числе</t>
  </si>
  <si>
    <t>Примечание:</t>
  </si>
  <si>
    <t>Количество жителей, зарегистрированных в МКД на дату утверждения краткосрочного плана</t>
  </si>
  <si>
    <t>Площадь помещений МКД, кв. м</t>
  </si>
  <si>
    <t>Вид элемента строительных конструкций, оборудования, инженерных систем</t>
  </si>
  <si>
    <t xml:space="preserve">Вид работы (услуги) по капитальному ремонту </t>
  </si>
  <si>
    <t>Стоимость работы (услуги), руб.</t>
  </si>
  <si>
    <t>Удельная стоимость работы (услуги), руб./кв. м</t>
  </si>
  <si>
    <t>Предельная стоимость работы (услуги), руб./кв. м</t>
  </si>
  <si>
    <t>№
п/п</t>
  </si>
  <si>
    <t>за счет средств собственников 
помещений в МКД</t>
  </si>
  <si>
    <t>за счет других не запрещенных законом источников</t>
  </si>
  <si>
    <t>Код МКД</t>
  </si>
  <si>
    <t xml:space="preserve">Итого по Шегарскому району </t>
  </si>
  <si>
    <t>Итого по Шегарскому району</t>
  </si>
  <si>
    <t>Год ввода в эксплуатацию</t>
  </si>
  <si>
    <t>Площадь помещений в МКД</t>
  </si>
  <si>
    <t>Способ формирования фонда капитального ремонта многоквартирного дома &lt;3&gt;</t>
  </si>
  <si>
    <t>Материал стен &lt;4&gt;</t>
  </si>
  <si>
    <t xml:space="preserve">&lt;1&gt; </t>
  </si>
  <si>
    <t>&lt;2&gt;</t>
  </si>
  <si>
    <t>выбирается из списка: ПСД, СМР – разработка проектно-сметной документации, включая проведение проверки достоверности определения сметной стоимости и выполнение работ по капитальному ремонту и осуществлению строительного контроля; ПСД, СМР (н) – разработка проектно-сметной документации, включая проведение проверки достоверности определения сметной стоимости и начало работ по капитальному ремонту; СМР (з) – завершение работ по капитальному ремонту и осуществление строительного контроля; ПСД – разработка проектно-сметной документации, включая проведение проверки достоверности определения сметной стоимости; СМР – выполнение работ по капитальному ремонту и осуществление строительного контроля;</t>
  </si>
  <si>
    <t>&lt;3&gt;</t>
  </si>
  <si>
    <t xml:space="preserve">&lt;4&gt; </t>
  </si>
  <si>
    <t>выбирается из списка: К - кирпичные, П - панельные, Д - деревянные, Пр - прочие.</t>
  </si>
  <si>
    <t>выбирается из списка: 1 - счет регионального оператора; 2 - специальный счет, владельцем которого является региональный оператор; 3 - специальный счет, владельцем которого является управляющая компания; 4 - специальный счет, владельцем которого является товарищество собственников жилья; 5 - специальный счет, владельцем которого является жилищный кооператив; 6 - специальный счет, владельцем которого является лицо, не указанное в кодах 2 – 5;</t>
  </si>
  <si>
    <t>крыша</t>
  </si>
  <si>
    <t>Итого</t>
  </si>
  <si>
    <t>ремонт</t>
  </si>
  <si>
    <t>К</t>
  </si>
  <si>
    <t>строительный контроль</t>
  </si>
  <si>
    <t>Д</t>
  </si>
  <si>
    <t>Вид элемента строительных конструкций, оборудования, инженерных систем &lt;1&gt;</t>
  </si>
  <si>
    <t>Вид работы (услуги) по капитальному ремонту &lt;2&gt;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</si>
  <si>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</si>
  <si>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</si>
  <si>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МКД - многоквартирный дом;</t>
  </si>
  <si>
    <t>Фонд - государственная корпорация - Фонд содействия реформированию жилищно-коммунального хозяйства.</t>
  </si>
  <si>
    <t>с. Мельниково, ул. Школьная, д. 7</t>
  </si>
  <si>
    <t>2. Перечень работ и услуг по капитальному ремонту общего имущества в многоквартирных домах, включенных в Краткосрочный план реализации в 2023 - 2025 гг. Региональной программы капитального ремонта общего имущества в многоквартирных домах</t>
  </si>
  <si>
    <t>2023 год</t>
  </si>
  <si>
    <t>2024 год</t>
  </si>
  <si>
    <t>2025 год</t>
  </si>
  <si>
    <t>Краткосрочный план реализации в 2023 - 2025 гг. Региональной программы капитального ремонта общего имущества в многоквартирных домах</t>
  </si>
  <si>
    <t>1. Перечень многоквартирных домов, включенных в Краткосрочный план реализации в 2023 - 2025 гг. Региональной программы капитального ремонта общего имущества в многоквартирных домах</t>
  </si>
  <si>
    <t>СМР</t>
  </si>
  <si>
    <t>с. Мельниково, ул. Титова, д. 8</t>
  </si>
  <si>
    <t>выбирается из списка: ЭС - ремонт внутридомовых инженерных систем электроснабжения; ГС - ремонт внутридомовых инженерных систем газоснабжения; ТС - ремонт внутридомовых инженерных систем теплоснабжения; ВО - ремонт внутридомовых инженерных систем водоотведения; ЛО - ремонт или замена лифтового оборудования, признанного непригодным для эксплуатации, ремонт лифтовых шахт; К - ремонт крыш/переустройство невентилируемой крыши на вентилируемую крышу/устройство выходов на кровлю; ПП - ремонт подвальных помещений, относящихся к общему имуществу в многоквартирных домах; РУФ - утепление и (или) ремонт фасадов; Ф - ремонт фундаментов; ГВС - ремонт внутридомовых инженерных систем горячего водоснабжения; ХВС - ремонт внутридомовых инженерных систем холодного водоснабжения; ПУ, УУ - установка коллективных (общедомовых) приборов учета потребления ресурсов необходимых для предоставления коммунальных услуг, и (или) узлов управления и регулирования потребления этих ресурсов (тепловой энергии, горячей и холодной воды, газа); НОК - ремонт и усиление несущих и ограждающих ненесущих конструкций, не отнесенные в соответствии с законодательством о градостроительной деятельности к реконструкции объектов капитального строительства; НОКр – замена и (или) восстановление несущих строительных конструкций многоквартирного дома и (или) инженерных сетей многоквартирного дома, отнесенные в соответствии с законодательством о градостроительной деятельности к реконструкции объектов капитального строительства; П – устройство, ремонт пандусов и иные работы по приспособлению общего имущества в многоквартирном доме в целях обеспечения его доступности для инвалидов и других маломобильных групп населения;</t>
  </si>
  <si>
    <t>Утверждаю:</t>
  </si>
  <si>
    <t xml:space="preserve">Глава Шегарского района                                    </t>
  </si>
  <si>
    <t>_______________</t>
  </si>
  <si>
    <t>А.К.Михкельсон</t>
  </si>
  <si>
    <t>__________________            А.К. Михкельсон</t>
  </si>
  <si>
    <t>Приложение № 1
к постановлению Администрации Шегарского района
от 01.04.2022     № 429</t>
  </si>
  <si>
    <t>Приложение № 1
к постановлению Администрации Шегарского района
от 01. 04. 2022        №429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</si>
</sst>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sz val="12"/>
      <name val="Times New Roman"/>
      <family val="1"/>
      <charset val="204"/>
    </font>
    <font>
      <sz val="12"/>
      <color rgb="FFFF0000"/>
      <name val="PT Astra Serif"/>
      <family val="1"/>
      <charset val="204"/>
    </font>
    <font>
      <sz val="12"/>
      <color indexed="8"/>
      <name val="PT Astra Serif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" fontId="2" fillId="0" borderId="0" xfId="0" applyNumberFormat="1" applyFont="1" applyFill="1"/>
    <xf numFmtId="4" fontId="2" fillId="0" borderId="1" xfId="0" applyNumberFormat="1" applyFont="1" applyFill="1" applyBorder="1" applyAlignment="1">
      <alignment horizontal="center" vertical="center" textRotation="90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 applyProtection="1">
      <alignment horizontal="center" vertical="top"/>
      <protection locked="0"/>
    </xf>
    <xf numFmtId="4" fontId="2" fillId="0" borderId="1" xfId="0" applyNumberFormat="1" applyFont="1" applyFill="1" applyBorder="1" applyAlignment="1" applyProtection="1">
      <alignment horizontal="center" vertical="top"/>
      <protection locked="0"/>
    </xf>
    <xf numFmtId="3" fontId="2" fillId="0" borderId="1" xfId="0" applyNumberFormat="1" applyFont="1" applyFill="1" applyBorder="1" applyAlignment="1" applyProtection="1">
      <alignment horizontal="center" vertical="top"/>
      <protection locked="0"/>
    </xf>
    <xf numFmtId="0" fontId="2" fillId="0" borderId="1" xfId="0" quotePrefix="1" applyNumberFormat="1" applyFont="1" applyFill="1" applyBorder="1" applyAlignment="1">
      <alignment horizontal="center" vertical="top"/>
    </xf>
    <xf numFmtId="1" fontId="2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 wrapText="1"/>
    </xf>
    <xf numFmtId="4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3" fillId="0" borderId="0" xfId="0" applyFont="1" applyFill="1"/>
    <xf numFmtId="0" fontId="2" fillId="0" borderId="1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 applyBorder="1"/>
    <xf numFmtId="0" fontId="3" fillId="0" borderId="0" xfId="0" applyFont="1" applyFill="1" applyAlignment="1">
      <alignment horizontal="left" vertical="center"/>
    </xf>
    <xf numFmtId="4" fontId="3" fillId="0" borderId="0" xfId="0" applyNumberFormat="1" applyFont="1" applyFill="1"/>
    <xf numFmtId="1" fontId="3" fillId="0" borderId="0" xfId="0" applyNumberFormat="1" applyFont="1" applyFill="1"/>
    <xf numFmtId="4" fontId="3" fillId="0" borderId="0" xfId="0" applyNumberFormat="1" applyFont="1" applyFill="1" applyAlignment="1">
      <alignment vertical="center"/>
    </xf>
    <xf numFmtId="4" fontId="3" fillId="0" borderId="0" xfId="0" applyNumberFormat="1" applyFont="1" applyFill="1" applyAlignment="1">
      <alignment vertical="top"/>
    </xf>
    <xf numFmtId="4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5" fillId="0" borderId="1" xfId="0" applyFont="1" applyFill="1" applyBorder="1" applyAlignment="1" applyProtection="1">
      <alignment horizontal="center" vertical="top"/>
      <protection locked="0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Fill="1" applyBorder="1" applyAlignment="1" applyProtection="1">
      <alignment horizontal="center" vertical="center"/>
      <protection locked="0"/>
    </xf>
    <xf numFmtId="3" fontId="5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/>
    <xf numFmtId="1" fontId="6" fillId="0" borderId="0" xfId="0" applyNumberFormat="1" applyFont="1" applyFill="1" applyAlignment="1">
      <alignment horizontal="center"/>
    </xf>
    <xf numFmtId="0" fontId="6" fillId="0" borderId="1" xfId="0" applyFont="1" applyFill="1" applyBorder="1" applyAlignment="1">
      <alignment horizontal="left" vertical="center"/>
    </xf>
    <xf numFmtId="1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2" fontId="6" fillId="0" borderId="0" xfId="0" applyNumberFormat="1" applyFont="1" applyFill="1"/>
    <xf numFmtId="0" fontId="6" fillId="0" borderId="1" xfId="0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vertical="top" wrapText="1"/>
    </xf>
    <xf numFmtId="4" fontId="6" fillId="0" borderId="0" xfId="0" applyNumberFormat="1" applyFont="1" applyFill="1"/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1" fontId="6" fillId="0" borderId="0" xfId="0" applyNumberFormat="1" applyFont="1" applyFill="1" applyAlignment="1">
      <alignment horizontal="left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1" fontId="6" fillId="0" borderId="0" xfId="0" applyNumberFormat="1" applyFont="1" applyFill="1" applyAlignment="1">
      <alignment horizontal="center" vertical="center"/>
    </xf>
    <xf numFmtId="1" fontId="6" fillId="0" borderId="0" xfId="0" applyNumberFormat="1" applyFont="1" applyFill="1" applyAlignment="1">
      <alignment horizontal="center" wrapText="1"/>
    </xf>
    <xf numFmtId="4" fontId="6" fillId="0" borderId="0" xfId="0" applyNumberFormat="1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wrapText="1"/>
    </xf>
    <xf numFmtId="3" fontId="2" fillId="0" borderId="0" xfId="0" applyNumberFormat="1" applyFont="1" applyFill="1" applyAlignment="1">
      <alignment horizontal="center"/>
    </xf>
    <xf numFmtId="3" fontId="2" fillId="0" borderId="1" xfId="0" quotePrefix="1" applyNumberFormat="1" applyFont="1" applyFill="1" applyBorder="1" applyAlignment="1">
      <alignment horizontal="center" vertical="top"/>
    </xf>
    <xf numFmtId="3" fontId="6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wrapText="1"/>
    </xf>
    <xf numFmtId="4" fontId="2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7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left" vertical="top"/>
    </xf>
    <xf numFmtId="3" fontId="2" fillId="0" borderId="3" xfId="0" applyNumberFormat="1" applyFont="1" applyFill="1" applyBorder="1" applyAlignment="1">
      <alignment horizontal="center" vertical="center" textRotation="90" wrapText="1"/>
    </xf>
    <xf numFmtId="3" fontId="2" fillId="0" borderId="7" xfId="0" applyNumberFormat="1" applyFont="1" applyFill="1" applyBorder="1" applyAlignment="1">
      <alignment horizontal="center" vertical="center" textRotation="90" wrapText="1"/>
    </xf>
    <xf numFmtId="3" fontId="2" fillId="0" borderId="2" xfId="0" applyNumberFormat="1" applyFont="1" applyFill="1" applyBorder="1" applyAlignment="1">
      <alignment horizontal="center" vertical="center" textRotation="90" wrapText="1"/>
    </xf>
    <xf numFmtId="4" fontId="2" fillId="0" borderId="8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center" textRotation="90" wrapText="1"/>
    </xf>
    <xf numFmtId="4" fontId="2" fillId="0" borderId="7" xfId="0" applyNumberFormat="1" applyFont="1" applyFill="1" applyBorder="1" applyAlignment="1">
      <alignment horizontal="center" vertical="center" textRotation="90" wrapText="1"/>
    </xf>
    <xf numFmtId="4" fontId="2" fillId="0" borderId="2" xfId="0" applyNumberFormat="1" applyFont="1" applyFill="1" applyBorder="1" applyAlignment="1">
      <alignment horizontal="center" vertical="center" textRotation="90" wrapText="1"/>
    </xf>
    <xf numFmtId="1" fontId="2" fillId="0" borderId="3" xfId="0" applyNumberFormat="1" applyFont="1" applyFill="1" applyBorder="1" applyAlignment="1">
      <alignment horizontal="center" vertical="center" textRotation="90" wrapText="1"/>
    </xf>
    <xf numFmtId="1" fontId="2" fillId="0" borderId="7" xfId="0" applyNumberFormat="1" applyFont="1" applyFill="1" applyBorder="1" applyAlignment="1">
      <alignment horizontal="center" vertical="center" textRotation="90" wrapText="1"/>
    </xf>
    <xf numFmtId="1" fontId="2" fillId="0" borderId="2" xfId="0" applyNumberFormat="1" applyFont="1" applyFill="1" applyBorder="1" applyAlignment="1">
      <alignment horizontal="center" vertical="center" textRotation="90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2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view="pageBreakPreview" zoomScale="75" zoomScaleNormal="85" zoomScaleSheetLayoutView="75" workbookViewId="0">
      <pane xSplit="3" ySplit="11" topLeftCell="D12" activePane="bottomRight" state="frozen"/>
      <selection pane="topRight" activeCell="D1" sqref="D1"/>
      <selection pane="bottomLeft" activeCell="A9" sqref="A9"/>
      <selection pane="bottomRight" activeCell="L1" sqref="L1"/>
    </sheetView>
  </sheetViews>
  <sheetFormatPr defaultColWidth="9.140625" defaultRowHeight="15.75"/>
  <cols>
    <col min="1" max="1" width="9.42578125" style="15" customWidth="1"/>
    <col min="2" max="2" width="9.5703125" style="15" customWidth="1"/>
    <col min="3" max="3" width="35.42578125" style="4" customWidth="1"/>
    <col min="4" max="4" width="16.42578125" style="16" customWidth="1"/>
    <col min="5" max="5" width="15.85546875" style="17" customWidth="1"/>
    <col min="6" max="6" width="16.5703125" style="17" customWidth="1"/>
    <col min="7" max="7" width="14.85546875" style="17" customWidth="1"/>
    <col min="8" max="8" width="16.42578125" style="17" customWidth="1"/>
    <col min="9" max="9" width="11.42578125" style="18" customWidth="1"/>
    <col min="10" max="10" width="20.5703125" style="17" customWidth="1"/>
    <col min="11" max="11" width="12.140625" style="17" customWidth="1"/>
    <col min="12" max="13" width="12.85546875" style="17" customWidth="1"/>
    <col min="14" max="14" width="20.140625" style="17" customWidth="1"/>
    <col min="15" max="15" width="16.5703125" style="17" customWidth="1"/>
    <col min="16" max="16" width="9.28515625" style="17" customWidth="1"/>
    <col min="17" max="17" width="12.5703125" style="17" customWidth="1"/>
    <col min="18" max="18" width="8.85546875" style="17" customWidth="1"/>
    <col min="19" max="19" width="8.42578125" style="80" customWidth="1"/>
    <col min="20" max="98" width="12.85546875" style="4" bestFit="1" customWidth="1"/>
    <col min="99" max="99" width="13.42578125" style="4" bestFit="1" customWidth="1"/>
    <col min="100" max="16384" width="9.140625" style="4"/>
  </cols>
  <sheetData>
    <row r="1" spans="1:19" s="63" customFormat="1" ht="64.150000000000006" customHeight="1">
      <c r="A1" s="1"/>
      <c r="B1" s="1"/>
      <c r="C1" s="2"/>
      <c r="D1" s="3"/>
      <c r="E1" s="2"/>
      <c r="F1" s="2"/>
      <c r="G1" s="2"/>
      <c r="H1" s="2"/>
      <c r="I1" s="2"/>
      <c r="J1" s="2"/>
      <c r="K1" s="2"/>
      <c r="L1" s="2"/>
      <c r="M1" s="2"/>
      <c r="N1" s="2"/>
      <c r="O1" s="86" t="s">
        <v>69</v>
      </c>
      <c r="P1" s="86"/>
      <c r="Q1" s="86"/>
      <c r="R1" s="86"/>
      <c r="S1" s="86"/>
    </row>
    <row r="2" spans="1:19" s="63" customFormat="1" ht="26.45" customHeight="1">
      <c r="A2" s="1"/>
      <c r="B2" s="1"/>
      <c r="C2" s="2"/>
      <c r="D2" s="3"/>
      <c r="E2" s="2"/>
      <c r="F2" s="2"/>
      <c r="G2" s="2"/>
      <c r="H2" s="2"/>
      <c r="I2" s="2"/>
      <c r="J2" s="2"/>
      <c r="K2" s="2"/>
      <c r="L2" s="2"/>
      <c r="M2" s="2"/>
      <c r="N2" s="2"/>
      <c r="O2" s="86" t="s">
        <v>63</v>
      </c>
      <c r="P2" s="108"/>
      <c r="Q2" s="108"/>
      <c r="R2" s="108"/>
      <c r="S2" s="83"/>
    </row>
    <row r="3" spans="1:19" s="63" customFormat="1" ht="24" customHeight="1">
      <c r="A3" s="1"/>
      <c r="B3" s="1"/>
      <c r="C3" s="2"/>
      <c r="D3" s="3"/>
      <c r="E3" s="2"/>
      <c r="F3" s="2"/>
      <c r="G3" s="2"/>
      <c r="H3" s="2"/>
      <c r="I3" s="2"/>
      <c r="J3" s="2"/>
      <c r="K3" s="2"/>
      <c r="L3" s="2"/>
      <c r="M3" s="2"/>
      <c r="N3" s="2"/>
      <c r="O3" s="86" t="s">
        <v>64</v>
      </c>
      <c r="P3" s="108"/>
      <c r="Q3" s="109"/>
      <c r="R3" s="110"/>
      <c r="S3" s="83"/>
    </row>
    <row r="4" spans="1:19" s="63" customFormat="1" ht="24.6" customHeight="1">
      <c r="A4" s="1"/>
      <c r="B4" s="1"/>
      <c r="C4" s="2"/>
      <c r="D4" s="3"/>
      <c r="E4" s="2"/>
      <c r="F4" s="2"/>
      <c r="G4" s="2"/>
      <c r="H4" s="2"/>
      <c r="I4" s="2"/>
      <c r="J4" s="2"/>
      <c r="K4" s="2"/>
      <c r="L4" s="2"/>
      <c r="M4" s="2"/>
      <c r="N4" s="2"/>
      <c r="O4" s="111" t="s">
        <v>65</v>
      </c>
      <c r="P4" s="112"/>
      <c r="Q4" s="111" t="s">
        <v>66</v>
      </c>
      <c r="R4" s="112"/>
      <c r="S4" s="83"/>
    </row>
    <row r="5" spans="1:19" s="63" customFormat="1">
      <c r="A5" s="87" t="s">
        <v>58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</row>
    <row r="6" spans="1:19">
      <c r="A6" s="95" t="s">
        <v>59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</row>
    <row r="7" spans="1:19">
      <c r="A7" s="88" t="s">
        <v>0</v>
      </c>
      <c r="B7" s="99" t="s">
        <v>27</v>
      </c>
      <c r="C7" s="102" t="s">
        <v>1</v>
      </c>
      <c r="D7" s="96" t="s">
        <v>30</v>
      </c>
      <c r="E7" s="96" t="s">
        <v>47</v>
      </c>
      <c r="F7" s="96" t="s">
        <v>48</v>
      </c>
      <c r="G7" s="96" t="s">
        <v>3</v>
      </c>
      <c r="H7" s="96" t="s">
        <v>31</v>
      </c>
      <c r="I7" s="99" t="s">
        <v>17</v>
      </c>
      <c r="J7" s="105" t="s">
        <v>4</v>
      </c>
      <c r="K7" s="106"/>
      <c r="L7" s="106"/>
      <c r="M7" s="106"/>
      <c r="N7" s="106"/>
      <c r="O7" s="107"/>
      <c r="P7" s="96" t="s">
        <v>49</v>
      </c>
      <c r="Q7" s="96" t="s">
        <v>50</v>
      </c>
      <c r="R7" s="96" t="s">
        <v>5</v>
      </c>
      <c r="S7" s="92" t="s">
        <v>32</v>
      </c>
    </row>
    <row r="8" spans="1:19">
      <c r="A8" s="89"/>
      <c r="B8" s="100"/>
      <c r="C8" s="103"/>
      <c r="D8" s="97"/>
      <c r="E8" s="97"/>
      <c r="F8" s="97"/>
      <c r="G8" s="97"/>
      <c r="H8" s="97"/>
      <c r="I8" s="100"/>
      <c r="J8" s="96" t="s">
        <v>14</v>
      </c>
      <c r="K8" s="105" t="s">
        <v>15</v>
      </c>
      <c r="L8" s="106"/>
      <c r="M8" s="106"/>
      <c r="N8" s="106"/>
      <c r="O8" s="107"/>
      <c r="P8" s="97"/>
      <c r="Q8" s="97"/>
      <c r="R8" s="97"/>
      <c r="S8" s="93"/>
    </row>
    <row r="9" spans="1:19" ht="98.25">
      <c r="A9" s="89"/>
      <c r="B9" s="100"/>
      <c r="C9" s="103"/>
      <c r="D9" s="97"/>
      <c r="E9" s="97"/>
      <c r="F9" s="97"/>
      <c r="G9" s="98"/>
      <c r="H9" s="98"/>
      <c r="I9" s="101"/>
      <c r="J9" s="98"/>
      <c r="K9" s="5" t="s">
        <v>6</v>
      </c>
      <c r="L9" s="5" t="s">
        <v>7</v>
      </c>
      <c r="M9" s="5" t="s">
        <v>8</v>
      </c>
      <c r="N9" s="5" t="s">
        <v>25</v>
      </c>
      <c r="O9" s="5" t="s">
        <v>26</v>
      </c>
      <c r="P9" s="98"/>
      <c r="Q9" s="98"/>
      <c r="R9" s="97"/>
      <c r="S9" s="93"/>
    </row>
    <row r="10" spans="1:19" ht="31.5">
      <c r="A10" s="90"/>
      <c r="B10" s="101"/>
      <c r="C10" s="104"/>
      <c r="D10" s="98"/>
      <c r="E10" s="98"/>
      <c r="F10" s="98"/>
      <c r="G10" s="78" t="s">
        <v>9</v>
      </c>
      <c r="H10" s="78" t="s">
        <v>9</v>
      </c>
      <c r="I10" s="6" t="s">
        <v>10</v>
      </c>
      <c r="J10" s="78" t="s">
        <v>11</v>
      </c>
      <c r="K10" s="78" t="s">
        <v>11</v>
      </c>
      <c r="L10" s="78" t="s">
        <v>11</v>
      </c>
      <c r="M10" s="78" t="s">
        <v>11</v>
      </c>
      <c r="N10" s="78" t="s">
        <v>11</v>
      </c>
      <c r="O10" s="78" t="s">
        <v>11</v>
      </c>
      <c r="P10" s="78" t="s">
        <v>12</v>
      </c>
      <c r="Q10" s="78" t="s">
        <v>12</v>
      </c>
      <c r="R10" s="98"/>
      <c r="S10" s="94"/>
    </row>
    <row r="11" spans="1:19">
      <c r="A11" s="7">
        <v>1</v>
      </c>
      <c r="B11" s="7">
        <v>2</v>
      </c>
      <c r="C11" s="7">
        <v>3</v>
      </c>
      <c r="D11" s="6">
        <v>4</v>
      </c>
      <c r="E11" s="7">
        <v>5</v>
      </c>
      <c r="F11" s="7">
        <v>6</v>
      </c>
      <c r="G11" s="7">
        <v>7</v>
      </c>
      <c r="H11" s="7">
        <v>8</v>
      </c>
      <c r="I11" s="7">
        <v>9</v>
      </c>
      <c r="J11" s="7">
        <v>10</v>
      </c>
      <c r="K11" s="7">
        <v>11</v>
      </c>
      <c r="L11" s="7">
        <v>12</v>
      </c>
      <c r="M11" s="7">
        <v>13</v>
      </c>
      <c r="N11" s="7">
        <v>14</v>
      </c>
      <c r="O11" s="7">
        <v>15</v>
      </c>
      <c r="P11" s="7">
        <v>16</v>
      </c>
      <c r="Q11" s="7">
        <v>17</v>
      </c>
      <c r="R11" s="7">
        <v>18</v>
      </c>
      <c r="S11" s="7">
        <v>19</v>
      </c>
    </row>
    <row r="12" spans="1:19" ht="15.75" customHeight="1">
      <c r="A12" s="85" t="s">
        <v>29</v>
      </c>
      <c r="B12" s="85"/>
      <c r="C12" s="85"/>
      <c r="D12" s="9" t="s">
        <v>13</v>
      </c>
      <c r="E12" s="8" t="s">
        <v>13</v>
      </c>
      <c r="F12" s="8" t="s">
        <v>13</v>
      </c>
      <c r="G12" s="8">
        <f t="shared" ref="G12:O12" si="0">G13+G15+G17</f>
        <v>1166.6600000000001</v>
      </c>
      <c r="H12" s="8">
        <f t="shared" si="0"/>
        <v>1093.5</v>
      </c>
      <c r="I12" s="10">
        <f t="shared" si="0"/>
        <v>48</v>
      </c>
      <c r="J12" s="8">
        <f t="shared" si="0"/>
        <v>12041622</v>
      </c>
      <c r="K12" s="8">
        <f t="shared" si="0"/>
        <v>0</v>
      </c>
      <c r="L12" s="8">
        <f t="shared" si="0"/>
        <v>0</v>
      </c>
      <c r="M12" s="8">
        <f t="shared" si="0"/>
        <v>0</v>
      </c>
      <c r="N12" s="8">
        <f t="shared" si="0"/>
        <v>12041622</v>
      </c>
      <c r="O12" s="8">
        <f t="shared" si="0"/>
        <v>0</v>
      </c>
      <c r="P12" s="8" t="s">
        <v>13</v>
      </c>
      <c r="Q12" s="8" t="s">
        <v>13</v>
      </c>
      <c r="R12" s="8" t="s">
        <v>13</v>
      </c>
      <c r="S12" s="10" t="s">
        <v>13</v>
      </c>
    </row>
    <row r="13" spans="1:19" s="63" customFormat="1" ht="15.75" customHeight="1">
      <c r="A13" s="91" t="s">
        <v>55</v>
      </c>
      <c r="B13" s="91"/>
      <c r="C13" s="91"/>
      <c r="D13" s="9" t="s">
        <v>13</v>
      </c>
      <c r="E13" s="8" t="s">
        <v>13</v>
      </c>
      <c r="F13" s="8" t="s">
        <v>13</v>
      </c>
      <c r="G13" s="8">
        <f t="shared" ref="G13:N13" si="1">SUM(G14:G14)</f>
        <v>405.26</v>
      </c>
      <c r="H13" s="8">
        <f t="shared" si="1"/>
        <v>392.1</v>
      </c>
      <c r="I13" s="10">
        <f t="shared" si="1"/>
        <v>22</v>
      </c>
      <c r="J13" s="8">
        <f t="shared" si="1"/>
        <v>4317805.2</v>
      </c>
      <c r="K13" s="8">
        <f t="shared" si="1"/>
        <v>0</v>
      </c>
      <c r="L13" s="8">
        <f t="shared" si="1"/>
        <v>0</v>
      </c>
      <c r="M13" s="8">
        <f t="shared" si="1"/>
        <v>0</v>
      </c>
      <c r="N13" s="8">
        <f t="shared" si="1"/>
        <v>4317805.2</v>
      </c>
      <c r="O13" s="8">
        <v>0</v>
      </c>
      <c r="P13" s="8" t="s">
        <v>13</v>
      </c>
      <c r="Q13" s="8" t="s">
        <v>13</v>
      </c>
      <c r="R13" s="8" t="s">
        <v>13</v>
      </c>
      <c r="S13" s="10" t="s">
        <v>13</v>
      </c>
    </row>
    <row r="14" spans="1:19" s="63" customFormat="1">
      <c r="A14" s="11">
        <f>1</f>
        <v>1</v>
      </c>
      <c r="B14" s="39">
        <v>7220</v>
      </c>
      <c r="C14" s="36" t="s">
        <v>53</v>
      </c>
      <c r="D14" s="37">
        <v>1959</v>
      </c>
      <c r="E14" s="40" t="s">
        <v>44</v>
      </c>
      <c r="F14" s="40" t="s">
        <v>60</v>
      </c>
      <c r="G14" s="41">
        <v>405.26</v>
      </c>
      <c r="H14" s="38">
        <v>392.1</v>
      </c>
      <c r="I14" s="42">
        <v>22</v>
      </c>
      <c r="J14" s="8">
        <f>'Форма 2'!I12</f>
        <v>4317805.2</v>
      </c>
      <c r="K14" s="8">
        <v>0</v>
      </c>
      <c r="L14" s="8">
        <v>0</v>
      </c>
      <c r="M14" s="8">
        <v>0</v>
      </c>
      <c r="N14" s="8">
        <f>J14-K14-L14-M14-O14</f>
        <v>4317805.2</v>
      </c>
      <c r="O14" s="12">
        <v>0</v>
      </c>
      <c r="P14" s="8">
        <f>J14/H14</f>
        <v>11012</v>
      </c>
      <c r="Q14" s="8">
        <f>'Форма 2'!K12</f>
        <v>11012</v>
      </c>
      <c r="R14" s="14">
        <v>2023</v>
      </c>
      <c r="S14" s="10">
        <v>1</v>
      </c>
    </row>
    <row r="15" spans="1:19" ht="15.75" customHeight="1">
      <c r="A15" s="85" t="s">
        <v>56</v>
      </c>
      <c r="B15" s="85"/>
      <c r="C15" s="85"/>
      <c r="D15" s="9" t="s">
        <v>13</v>
      </c>
      <c r="E15" s="8" t="s">
        <v>13</v>
      </c>
      <c r="F15" s="8" t="s">
        <v>13</v>
      </c>
      <c r="G15" s="12">
        <f>G16</f>
        <v>761.4</v>
      </c>
      <c r="H15" s="12">
        <f t="shared" ref="H15:O15" si="2">H16</f>
        <v>701.4</v>
      </c>
      <c r="I15" s="13">
        <f t="shared" si="2"/>
        <v>26</v>
      </c>
      <c r="J15" s="12">
        <f t="shared" si="2"/>
        <v>7723816.7999999998</v>
      </c>
      <c r="K15" s="12">
        <f t="shared" si="2"/>
        <v>0</v>
      </c>
      <c r="L15" s="12">
        <f t="shared" si="2"/>
        <v>0</v>
      </c>
      <c r="M15" s="12">
        <f t="shared" si="2"/>
        <v>0</v>
      </c>
      <c r="N15" s="12">
        <f t="shared" si="2"/>
        <v>7723816.7999999998</v>
      </c>
      <c r="O15" s="12">
        <f t="shared" si="2"/>
        <v>0</v>
      </c>
      <c r="P15" s="8" t="s">
        <v>13</v>
      </c>
      <c r="Q15" s="8" t="s">
        <v>13</v>
      </c>
      <c r="R15" s="8" t="s">
        <v>13</v>
      </c>
      <c r="S15" s="10" t="s">
        <v>13</v>
      </c>
    </row>
    <row r="16" spans="1:19" ht="15.75" customHeight="1">
      <c r="A16" s="11">
        <v>1</v>
      </c>
      <c r="B16" s="39">
        <v>7213</v>
      </c>
      <c r="C16" s="36" t="s">
        <v>61</v>
      </c>
      <c r="D16" s="37">
        <v>1973</v>
      </c>
      <c r="E16" s="40" t="s">
        <v>44</v>
      </c>
      <c r="F16" s="40" t="s">
        <v>60</v>
      </c>
      <c r="G16" s="41">
        <v>761.4</v>
      </c>
      <c r="H16" s="38">
        <v>701.4</v>
      </c>
      <c r="I16" s="42">
        <v>26</v>
      </c>
      <c r="J16" s="8">
        <f>'Форма 2'!I16</f>
        <v>7723816.7999999998</v>
      </c>
      <c r="K16" s="8">
        <v>0</v>
      </c>
      <c r="L16" s="8">
        <v>0</v>
      </c>
      <c r="M16" s="8">
        <v>0</v>
      </c>
      <c r="N16" s="8">
        <f t="shared" ref="N16" si="3">J16-K16-L16-M16-O16</f>
        <v>7723816.7999999998</v>
      </c>
      <c r="O16" s="12">
        <v>0</v>
      </c>
      <c r="P16" s="8">
        <f>J16/H16</f>
        <v>11012</v>
      </c>
      <c r="Q16" s="8">
        <f>'Форма 2'!K16</f>
        <v>11012</v>
      </c>
      <c r="R16" s="14">
        <v>2024</v>
      </c>
      <c r="S16" s="81">
        <v>1</v>
      </c>
    </row>
    <row r="17" spans="1:19" s="54" customFormat="1" ht="15.75" customHeight="1">
      <c r="A17" s="85" t="s">
        <v>57</v>
      </c>
      <c r="B17" s="85"/>
      <c r="C17" s="85"/>
      <c r="D17" s="9" t="s">
        <v>13</v>
      </c>
      <c r="E17" s="8" t="s">
        <v>13</v>
      </c>
      <c r="F17" s="8" t="s">
        <v>13</v>
      </c>
      <c r="G17" s="12">
        <v>0</v>
      </c>
      <c r="H17" s="12">
        <v>0</v>
      </c>
      <c r="I17" s="13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8" t="s">
        <v>13</v>
      </c>
      <c r="Q17" s="8" t="s">
        <v>13</v>
      </c>
      <c r="R17" s="8" t="s">
        <v>13</v>
      </c>
      <c r="S17" s="10" t="s">
        <v>13</v>
      </c>
    </row>
    <row r="18" spans="1:19" s="54" customFormat="1">
      <c r="A18" s="60"/>
      <c r="B18" s="60"/>
      <c r="D18" s="61"/>
      <c r="E18" s="62"/>
      <c r="F18" s="62"/>
      <c r="G18" s="62"/>
      <c r="H18" s="62"/>
      <c r="I18" s="44"/>
      <c r="J18" s="62"/>
      <c r="K18" s="62"/>
      <c r="L18" s="62"/>
      <c r="M18" s="62"/>
      <c r="N18" s="62"/>
      <c r="O18" s="62"/>
      <c r="P18" s="62"/>
      <c r="Q18" s="62"/>
      <c r="R18" s="62"/>
      <c r="S18" s="82"/>
    </row>
    <row r="20" spans="1:19">
      <c r="I20" s="17"/>
    </row>
    <row r="21" spans="1:19">
      <c r="I21" s="17"/>
    </row>
    <row r="22" spans="1:19">
      <c r="I22" s="17"/>
    </row>
    <row r="23" spans="1:19">
      <c r="I23" s="17"/>
    </row>
  </sheetData>
  <autoFilter ref="A11:S17"/>
  <customSheetViews>
    <customSheetView guid="{3511D8A4-2A8D-4563-8DF1-C381EEDBF68F}" scale="80" showPageBreaks="1" fitToPage="1" printArea="1" filter="1" showAutoFilter="1" view="pageBreakPreview">
      <selection activeCell="B4" sqref="A4:M65"/>
      <pageMargins left="0.19685039370078741" right="0.19685039370078741" top="0.78740157480314965" bottom="0.39370078740157483" header="0.31496062992125984" footer="0.31496062992125984"/>
      <printOptions horizontalCentered="1"/>
      <pageSetup paperSize="9" scale="47" fitToHeight="0" orientation="landscape" r:id="rId1"/>
      <autoFilter ref="B1:Y1">
        <filterColumn colId="7">
          <filters>
            <filter val="Х"/>
          </filters>
        </filterColumn>
      </autoFilter>
    </customSheetView>
    <customSheetView guid="{CC3EEC02-30D2-4905-AE21-71EA71520321}" scale="80" showPageBreaks="1" fitToPage="1" filter="1" showAutoFilter="1" view="pageBreakPreview" topLeftCell="A97">
      <selection activeCell="U113" sqref="U113"/>
      <pageMargins left="0.19685039370078741" right="0.19685039370078741" top="0.78740157480314965" bottom="0.39370078740157483" header="0.31496062992125984" footer="0.31496062992125984"/>
      <printOptions horizontalCentered="1"/>
      <pageSetup paperSize="9" scale="44" fitToHeight="0" orientation="landscape" r:id="rId2"/>
      <autoFilter ref="B1:Y1">
        <filterColumn colId="7">
          <filters>
            <filter val="Х"/>
          </filters>
        </filterColumn>
      </autoFilter>
    </customSheetView>
    <customSheetView guid="{114D0552-1D3C-4C9A-AF28-55BD1176DD7C}" scale="80" showPageBreaks="1" fitToPage="1" printArea="1" showAutoFilter="1" view="pageBreakPreview" topLeftCell="A28">
      <selection activeCell="A52" sqref="A52:IV52"/>
      <pageMargins left="0.19685039370078741" right="0.19685039370078741" top="0.78740157480314965" bottom="0.39370078740157483" header="0.31496062992125984" footer="0.31496062992125984"/>
      <printOptions horizontalCentered="1"/>
      <pageSetup paperSize="9" scale="46" fitToHeight="0" orientation="landscape" r:id="rId3"/>
      <autoFilter ref="B1:Z1"/>
    </customSheetView>
  </customSheetViews>
  <mergeCells count="28">
    <mergeCell ref="O2:R2"/>
    <mergeCell ref="O3:P3"/>
    <mergeCell ref="Q3:R3"/>
    <mergeCell ref="O4:P4"/>
    <mergeCell ref="Q4:R4"/>
    <mergeCell ref="Q7:Q9"/>
    <mergeCell ref="P7:P9"/>
    <mergeCell ref="D7:D10"/>
    <mergeCell ref="C7:C10"/>
    <mergeCell ref="A12:C12"/>
    <mergeCell ref="J7:O7"/>
    <mergeCell ref="K8:O8"/>
    <mergeCell ref="A17:C17"/>
    <mergeCell ref="O1:S1"/>
    <mergeCell ref="A5:S5"/>
    <mergeCell ref="A7:A10"/>
    <mergeCell ref="A13:C13"/>
    <mergeCell ref="S7:S10"/>
    <mergeCell ref="A6:R6"/>
    <mergeCell ref="H7:H9"/>
    <mergeCell ref="R7:R10"/>
    <mergeCell ref="J8:J9"/>
    <mergeCell ref="A15:C15"/>
    <mergeCell ref="G7:G9"/>
    <mergeCell ref="I7:I9"/>
    <mergeCell ref="B7:B10"/>
    <mergeCell ref="E7:E10"/>
    <mergeCell ref="F7:F10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49" fitToHeight="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N132"/>
  <sheetViews>
    <sheetView view="pageBreakPreview" zoomScale="70" zoomScaleNormal="85" zoomScaleSheetLayoutView="70" workbookViewId="0">
      <pane xSplit="3" ySplit="9" topLeftCell="D28" activePane="bottomRight" state="frozen"/>
      <selection pane="topRight" activeCell="D1" sqref="D1"/>
      <selection pane="bottomLeft" activeCell="A5" sqref="A5"/>
      <selection pane="bottomRight" activeCell="I5" sqref="I5:K5"/>
    </sheetView>
  </sheetViews>
  <sheetFormatPr defaultColWidth="9.140625" defaultRowHeight="15.75"/>
  <cols>
    <col min="1" max="1" width="6.28515625" style="23" customWidth="1"/>
    <col min="2" max="2" width="7.42578125" style="19" customWidth="1"/>
    <col min="3" max="3" width="51.85546875" style="25" customWidth="1"/>
    <col min="4" max="4" width="15.140625" style="19" customWidth="1"/>
    <col min="5" max="5" width="10.5703125" style="31" customWidth="1"/>
    <col min="6" max="6" width="13" style="31" customWidth="1"/>
    <col min="7" max="7" width="31.140625" style="26" customWidth="1"/>
    <col min="8" max="8" width="44.140625" style="27" customWidth="1"/>
    <col min="9" max="9" width="20.7109375" style="19" customWidth="1"/>
    <col min="10" max="10" width="13" style="19" customWidth="1"/>
    <col min="11" max="11" width="12.28515625" style="19" customWidth="1"/>
    <col min="12" max="12" width="12" style="19" bestFit="1" customWidth="1"/>
    <col min="13" max="13" width="9.140625" style="19" customWidth="1"/>
    <col min="14" max="16384" width="9.140625" style="19"/>
  </cols>
  <sheetData>
    <row r="2" spans="1:14" s="63" customFormat="1" ht="88.9" customHeight="1">
      <c r="A2" s="84"/>
      <c r="B2" s="84"/>
      <c r="C2" s="84"/>
      <c r="D2" s="84"/>
      <c r="E2" s="84"/>
      <c r="F2" s="84"/>
      <c r="G2" s="84"/>
      <c r="H2" s="84"/>
      <c r="I2" s="111" t="s">
        <v>68</v>
      </c>
      <c r="J2" s="112"/>
      <c r="K2" s="112"/>
    </row>
    <row r="3" spans="1:14" s="63" customFormat="1" ht="27" customHeight="1">
      <c r="A3" s="84"/>
      <c r="B3" s="84"/>
      <c r="C3" s="84"/>
      <c r="D3" s="84"/>
      <c r="E3" s="84"/>
      <c r="F3" s="84"/>
      <c r="G3" s="84"/>
      <c r="H3" s="84"/>
      <c r="I3" s="111" t="s">
        <v>63</v>
      </c>
      <c r="J3" s="112"/>
      <c r="K3" s="112"/>
    </row>
    <row r="4" spans="1:14" s="63" customFormat="1" ht="24.6" customHeight="1">
      <c r="A4" s="84"/>
      <c r="B4" s="84"/>
      <c r="C4" s="84"/>
      <c r="D4" s="84"/>
      <c r="E4" s="84"/>
      <c r="F4" s="84"/>
      <c r="G4" s="84"/>
      <c r="H4" s="84"/>
      <c r="I4" s="111" t="s">
        <v>64</v>
      </c>
      <c r="J4" s="112"/>
      <c r="K4" s="112"/>
    </row>
    <row r="5" spans="1:14" s="63" customFormat="1" ht="31.15" customHeight="1">
      <c r="A5" s="84"/>
      <c r="B5" s="84"/>
      <c r="C5" s="84"/>
      <c r="D5" s="84"/>
      <c r="E5" s="84"/>
      <c r="F5" s="84"/>
      <c r="G5" s="84"/>
      <c r="H5" s="84"/>
      <c r="I5" s="127" t="s">
        <v>67</v>
      </c>
      <c r="J5" s="128"/>
      <c r="K5" s="128"/>
    </row>
    <row r="6" spans="1:14" s="63" customFormat="1" ht="39" customHeight="1">
      <c r="A6" s="127" t="s">
        <v>54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</row>
    <row r="7" spans="1:14" s="63" customFormat="1">
      <c r="A7" s="1"/>
      <c r="C7" s="64"/>
      <c r="D7" s="65"/>
      <c r="E7" s="18"/>
      <c r="F7" s="18"/>
      <c r="G7" s="66"/>
      <c r="H7" s="67"/>
      <c r="I7" s="67"/>
      <c r="J7" s="65"/>
      <c r="K7" s="65"/>
    </row>
    <row r="8" spans="1:14" s="66" customFormat="1" ht="78.75">
      <c r="A8" s="77" t="s">
        <v>24</v>
      </c>
      <c r="B8" s="77" t="s">
        <v>27</v>
      </c>
      <c r="C8" s="77" t="s">
        <v>1</v>
      </c>
      <c r="D8" s="77" t="s">
        <v>18</v>
      </c>
      <c r="E8" s="6" t="s">
        <v>33</v>
      </c>
      <c r="F8" s="6" t="s">
        <v>2</v>
      </c>
      <c r="G8" s="77" t="s">
        <v>19</v>
      </c>
      <c r="H8" s="77" t="s">
        <v>20</v>
      </c>
      <c r="I8" s="77" t="s">
        <v>21</v>
      </c>
      <c r="J8" s="77" t="s">
        <v>22</v>
      </c>
      <c r="K8" s="77" t="s">
        <v>23</v>
      </c>
    </row>
    <row r="9" spans="1:14" s="63" customFormat="1">
      <c r="A9" s="77">
        <v>1</v>
      </c>
      <c r="B9" s="77">
        <v>2</v>
      </c>
      <c r="C9" s="77">
        <v>3</v>
      </c>
      <c r="D9" s="77">
        <v>4</v>
      </c>
      <c r="E9" s="6">
        <v>5</v>
      </c>
      <c r="F9" s="6">
        <v>6</v>
      </c>
      <c r="G9" s="6">
        <v>7</v>
      </c>
      <c r="H9" s="68">
        <v>8</v>
      </c>
      <c r="I9" s="77">
        <v>9</v>
      </c>
      <c r="J9" s="77">
        <v>10</v>
      </c>
      <c r="K9" s="77">
        <v>11</v>
      </c>
    </row>
    <row r="10" spans="1:14" s="43" customFormat="1">
      <c r="A10" s="69" t="s">
        <v>28</v>
      </c>
      <c r="B10" s="35"/>
      <c r="C10" s="35"/>
      <c r="D10" s="34">
        <f>D11+D15+D19</f>
        <v>1093.5</v>
      </c>
      <c r="E10" s="46"/>
      <c r="F10" s="46"/>
      <c r="G10" s="47"/>
      <c r="H10" s="48"/>
      <c r="I10" s="73">
        <f>I11+I15+I19</f>
        <v>12041622</v>
      </c>
      <c r="J10" s="49"/>
      <c r="K10" s="49"/>
      <c r="L10" s="50"/>
      <c r="M10" s="50"/>
    </row>
    <row r="11" spans="1:14" s="43" customFormat="1">
      <c r="A11" s="69" t="s">
        <v>55</v>
      </c>
      <c r="B11" s="70"/>
      <c r="C11" s="69"/>
      <c r="D11" s="78">
        <f>D12</f>
        <v>392.1</v>
      </c>
      <c r="E11" s="52"/>
      <c r="F11" s="52"/>
      <c r="G11" s="76"/>
      <c r="H11" s="53"/>
      <c r="I11" s="73">
        <f>I12</f>
        <v>4317805.2</v>
      </c>
      <c r="J11" s="49"/>
      <c r="K11" s="73"/>
      <c r="L11" s="54"/>
      <c r="M11" s="54"/>
      <c r="N11" s="54"/>
    </row>
    <row r="12" spans="1:14" s="43" customFormat="1">
      <c r="A12" s="124">
        <f>1</f>
        <v>1</v>
      </c>
      <c r="B12" s="124">
        <v>7220</v>
      </c>
      <c r="C12" s="118" t="s">
        <v>53</v>
      </c>
      <c r="D12" s="125">
        <v>392.1</v>
      </c>
      <c r="E12" s="125" t="s">
        <v>46</v>
      </c>
      <c r="F12" s="126">
        <v>2</v>
      </c>
      <c r="G12" s="114" t="s">
        <v>41</v>
      </c>
      <c r="H12" s="71" t="s">
        <v>42</v>
      </c>
      <c r="I12" s="34">
        <f>I13+I14</f>
        <v>4317805.2</v>
      </c>
      <c r="J12" s="34">
        <f>J13+J14</f>
        <v>11012</v>
      </c>
      <c r="K12" s="34">
        <f>K13+K14</f>
        <v>11012</v>
      </c>
      <c r="L12" s="54"/>
      <c r="M12" s="54"/>
      <c r="N12" s="54"/>
    </row>
    <row r="13" spans="1:14" s="43" customFormat="1">
      <c r="A13" s="124"/>
      <c r="B13" s="124"/>
      <c r="C13" s="118"/>
      <c r="D13" s="125"/>
      <c r="E13" s="125"/>
      <c r="F13" s="126"/>
      <c r="G13" s="115"/>
      <c r="H13" s="71" t="s">
        <v>43</v>
      </c>
      <c r="I13" s="34">
        <f>D12*K13</f>
        <v>4227230.0999999996</v>
      </c>
      <c r="J13" s="34">
        <f>I13/D12</f>
        <v>10781</v>
      </c>
      <c r="K13" s="34">
        <v>10781</v>
      </c>
      <c r="L13" s="54"/>
      <c r="M13" s="54"/>
      <c r="N13" s="54"/>
    </row>
    <row r="14" spans="1:14" s="43" customFormat="1" ht="34.15" customHeight="1">
      <c r="A14" s="124"/>
      <c r="B14" s="124"/>
      <c r="C14" s="118"/>
      <c r="D14" s="125"/>
      <c r="E14" s="125"/>
      <c r="F14" s="126"/>
      <c r="G14" s="116"/>
      <c r="H14" s="71" t="s">
        <v>45</v>
      </c>
      <c r="I14" s="34">
        <f>D12*K14</f>
        <v>90575.1</v>
      </c>
      <c r="J14" s="34">
        <f>I14/D12</f>
        <v>231</v>
      </c>
      <c r="K14" s="34">
        <v>231</v>
      </c>
      <c r="L14" s="54"/>
      <c r="M14" s="54"/>
      <c r="N14" s="54"/>
    </row>
    <row r="15" spans="1:14" s="43" customFormat="1">
      <c r="A15" s="20" t="s">
        <v>56</v>
      </c>
      <c r="B15" s="70"/>
      <c r="C15" s="45"/>
      <c r="D15" s="34">
        <f>D16</f>
        <v>701.4</v>
      </c>
      <c r="E15" s="46"/>
      <c r="F15" s="46"/>
      <c r="G15" s="76"/>
      <c r="H15" s="53"/>
      <c r="I15" s="34">
        <f>I16</f>
        <v>7723816.7999999998</v>
      </c>
      <c r="J15" s="34"/>
      <c r="K15" s="34"/>
      <c r="L15" s="54"/>
      <c r="M15" s="54"/>
      <c r="N15" s="54"/>
    </row>
    <row r="16" spans="1:14" ht="15.75" customHeight="1">
      <c r="A16" s="129">
        <v>1</v>
      </c>
      <c r="B16" s="129">
        <v>7213</v>
      </c>
      <c r="C16" s="130" t="s">
        <v>61</v>
      </c>
      <c r="D16" s="131">
        <v>701.4</v>
      </c>
      <c r="E16" s="131" t="s">
        <v>44</v>
      </c>
      <c r="F16" s="120">
        <v>2</v>
      </c>
      <c r="G16" s="121" t="s">
        <v>41</v>
      </c>
      <c r="H16" s="74" t="s">
        <v>42</v>
      </c>
      <c r="I16" s="75">
        <f>I17+I18</f>
        <v>7723816.7999999998</v>
      </c>
      <c r="J16" s="75">
        <f t="shared" ref="J16:K16" si="0">J17+J18</f>
        <v>11012</v>
      </c>
      <c r="K16" s="75">
        <f t="shared" si="0"/>
        <v>11012</v>
      </c>
      <c r="L16" s="30"/>
      <c r="M16" s="30"/>
      <c r="N16" s="30"/>
    </row>
    <row r="17" spans="1:14" ht="15.75" customHeight="1">
      <c r="A17" s="129"/>
      <c r="B17" s="129"/>
      <c r="C17" s="130"/>
      <c r="D17" s="131"/>
      <c r="E17" s="131"/>
      <c r="F17" s="120"/>
      <c r="G17" s="122"/>
      <c r="H17" s="74" t="s">
        <v>43</v>
      </c>
      <c r="I17" s="79">
        <f>D16*K17</f>
        <v>7561793.4000000004</v>
      </c>
      <c r="J17" s="75">
        <f>I17/D16</f>
        <v>10781</v>
      </c>
      <c r="K17" s="75">
        <v>10781</v>
      </c>
      <c r="L17" s="30"/>
      <c r="M17" s="30"/>
      <c r="N17" s="30"/>
    </row>
    <row r="18" spans="1:14" ht="29.45" customHeight="1">
      <c r="A18" s="129"/>
      <c r="B18" s="129"/>
      <c r="C18" s="130"/>
      <c r="D18" s="131"/>
      <c r="E18" s="131"/>
      <c r="F18" s="120"/>
      <c r="G18" s="123"/>
      <c r="H18" s="74" t="s">
        <v>45</v>
      </c>
      <c r="I18" s="79">
        <f>D16*K18</f>
        <v>162023.4</v>
      </c>
      <c r="J18" s="75">
        <f>I18/D16</f>
        <v>231</v>
      </c>
      <c r="K18" s="75">
        <v>231</v>
      </c>
      <c r="L18" s="30"/>
      <c r="M18" s="30"/>
      <c r="N18" s="30"/>
    </row>
    <row r="19" spans="1:14" s="43" customFormat="1">
      <c r="A19" s="69" t="s">
        <v>57</v>
      </c>
      <c r="B19" s="51"/>
      <c r="C19" s="45"/>
      <c r="D19" s="78">
        <v>0</v>
      </c>
      <c r="E19" s="52"/>
      <c r="F19" s="52"/>
      <c r="G19" s="76"/>
      <c r="H19" s="72"/>
      <c r="I19" s="34">
        <v>0</v>
      </c>
      <c r="J19" s="34"/>
      <c r="K19" s="34"/>
      <c r="L19" s="54"/>
      <c r="M19" s="54"/>
      <c r="N19" s="54"/>
    </row>
    <row r="20" spans="1:14" s="43" customFormat="1">
      <c r="A20" s="55"/>
      <c r="B20" s="56"/>
      <c r="C20" s="56"/>
      <c r="D20" s="56"/>
      <c r="E20" s="57"/>
      <c r="F20" s="57"/>
      <c r="G20" s="58"/>
      <c r="H20" s="59"/>
      <c r="I20" s="56"/>
      <c r="J20" s="56"/>
      <c r="K20" s="56"/>
    </row>
    <row r="21" spans="1:14" ht="147" customHeight="1">
      <c r="A21" s="21" t="s">
        <v>34</v>
      </c>
      <c r="B21" s="21"/>
      <c r="C21" s="119" t="s">
        <v>62</v>
      </c>
      <c r="D21" s="119"/>
      <c r="E21" s="119"/>
      <c r="F21" s="119"/>
      <c r="G21" s="119"/>
      <c r="H21" s="119"/>
      <c r="I21" s="119"/>
      <c r="J21" s="119"/>
      <c r="K21" s="119"/>
    </row>
    <row r="22" spans="1:14" ht="83.25" customHeight="1">
      <c r="A22" s="21" t="s">
        <v>35</v>
      </c>
      <c r="B22" s="21"/>
      <c r="C22" s="117" t="s">
        <v>36</v>
      </c>
      <c r="D22" s="117"/>
      <c r="E22" s="117"/>
      <c r="F22" s="117"/>
      <c r="G22" s="117"/>
      <c r="H22" s="117"/>
      <c r="I22" s="117"/>
      <c r="J22" s="117"/>
      <c r="K22" s="117"/>
    </row>
    <row r="23" spans="1:14" ht="57" customHeight="1">
      <c r="A23" s="21" t="s">
        <v>37</v>
      </c>
      <c r="B23" s="21"/>
      <c r="C23" s="113" t="s">
        <v>40</v>
      </c>
      <c r="D23" s="113"/>
      <c r="E23" s="113"/>
      <c r="F23" s="113"/>
      <c r="G23" s="113"/>
      <c r="H23" s="113"/>
      <c r="I23" s="113"/>
      <c r="J23" s="113"/>
      <c r="K23" s="113"/>
    </row>
    <row r="24" spans="1:14">
      <c r="A24" s="22" t="s">
        <v>38</v>
      </c>
      <c r="B24" s="22"/>
      <c r="C24" s="113" t="s">
        <v>39</v>
      </c>
      <c r="D24" s="113"/>
      <c r="E24" s="113"/>
      <c r="F24" s="113"/>
      <c r="G24" s="113"/>
      <c r="H24" s="113"/>
      <c r="I24" s="113"/>
      <c r="J24" s="113"/>
      <c r="K24" s="113"/>
    </row>
    <row r="25" spans="1:14">
      <c r="B25" s="24"/>
      <c r="D25" s="24"/>
      <c r="E25" s="24"/>
      <c r="F25" s="24"/>
      <c r="K25" s="28"/>
    </row>
    <row r="26" spans="1:14">
      <c r="A26" s="29" t="s">
        <v>16</v>
      </c>
      <c r="B26" s="25"/>
      <c r="D26" s="24"/>
      <c r="E26" s="24"/>
      <c r="F26" s="24"/>
      <c r="K26" s="28"/>
    </row>
    <row r="27" spans="1:14">
      <c r="A27" s="29" t="s">
        <v>51</v>
      </c>
      <c r="B27" s="25"/>
      <c r="D27" s="24"/>
      <c r="E27" s="24"/>
      <c r="F27" s="24"/>
      <c r="K27" s="28"/>
    </row>
    <row r="28" spans="1:14">
      <c r="A28" s="29" t="s">
        <v>52</v>
      </c>
      <c r="B28" s="25"/>
      <c r="D28" s="24"/>
      <c r="E28" s="24"/>
      <c r="F28" s="24"/>
      <c r="K28" s="28"/>
    </row>
    <row r="31" spans="1:14">
      <c r="D31" s="30"/>
    </row>
    <row r="33" spans="4:9">
      <c r="D33" s="30"/>
      <c r="E33" s="30"/>
      <c r="F33" s="30"/>
      <c r="G33" s="32"/>
      <c r="H33" s="33"/>
      <c r="I33" s="30"/>
    </row>
    <row r="34" spans="4:9">
      <c r="D34" s="30"/>
      <c r="I34" s="30"/>
    </row>
    <row r="40" spans="4:9">
      <c r="E40" s="19"/>
      <c r="F40" s="19"/>
    </row>
    <row r="41" spans="4:9">
      <c r="E41" s="19"/>
      <c r="F41" s="19"/>
    </row>
    <row r="42" spans="4:9">
      <c r="E42" s="19"/>
      <c r="F42" s="19"/>
    </row>
    <row r="43" spans="4:9">
      <c r="E43" s="19"/>
      <c r="F43" s="19"/>
    </row>
    <row r="44" spans="4:9">
      <c r="E44" s="19"/>
      <c r="F44" s="19"/>
    </row>
    <row r="45" spans="4:9">
      <c r="E45" s="19"/>
      <c r="F45" s="19"/>
    </row>
    <row r="46" spans="4:9">
      <c r="E46" s="19"/>
      <c r="F46" s="19"/>
    </row>
    <row r="47" spans="4:9">
      <c r="E47" s="19"/>
      <c r="F47" s="19"/>
    </row>
    <row r="48" spans="4:9">
      <c r="E48" s="19"/>
      <c r="F48" s="19"/>
    </row>
    <row r="49" spans="5:6">
      <c r="E49" s="19"/>
      <c r="F49" s="19"/>
    </row>
    <row r="50" spans="5:6">
      <c r="E50" s="19"/>
      <c r="F50" s="19"/>
    </row>
    <row r="51" spans="5:6">
      <c r="E51" s="19"/>
      <c r="F51" s="19"/>
    </row>
    <row r="52" spans="5:6">
      <c r="E52" s="19"/>
      <c r="F52" s="19"/>
    </row>
    <row r="53" spans="5:6">
      <c r="E53" s="19"/>
      <c r="F53" s="19"/>
    </row>
    <row r="54" spans="5:6">
      <c r="E54" s="19"/>
      <c r="F54" s="19"/>
    </row>
    <row r="55" spans="5:6">
      <c r="E55" s="19"/>
      <c r="F55" s="19"/>
    </row>
    <row r="56" spans="5:6">
      <c r="E56" s="19"/>
      <c r="F56" s="19"/>
    </row>
    <row r="68" spans="5:6">
      <c r="E68" s="19"/>
      <c r="F68" s="19"/>
    </row>
    <row r="69" spans="5:6">
      <c r="E69" s="19"/>
      <c r="F69" s="19"/>
    </row>
    <row r="70" spans="5:6">
      <c r="E70" s="19"/>
      <c r="F70" s="19"/>
    </row>
    <row r="71" spans="5:6">
      <c r="E71" s="19"/>
      <c r="F71" s="19"/>
    </row>
    <row r="72" spans="5:6">
      <c r="E72" s="19"/>
      <c r="F72" s="19"/>
    </row>
    <row r="73" spans="5:6">
      <c r="E73" s="19"/>
      <c r="F73" s="19"/>
    </row>
    <row r="74" spans="5:6">
      <c r="E74" s="19"/>
      <c r="F74" s="19"/>
    </row>
    <row r="75" spans="5:6">
      <c r="E75" s="19"/>
      <c r="F75" s="19"/>
    </row>
    <row r="76" spans="5:6">
      <c r="E76" s="19"/>
      <c r="F76" s="19"/>
    </row>
    <row r="77" spans="5:6">
      <c r="E77" s="19"/>
      <c r="F77" s="19"/>
    </row>
    <row r="78" spans="5:6">
      <c r="E78" s="19"/>
      <c r="F78" s="19"/>
    </row>
    <row r="79" spans="5:6">
      <c r="E79" s="19"/>
      <c r="F79" s="19"/>
    </row>
    <row r="80" spans="5:6">
      <c r="E80" s="19"/>
      <c r="F80" s="19"/>
    </row>
    <row r="81" spans="5:6">
      <c r="E81" s="19"/>
      <c r="F81" s="19"/>
    </row>
    <row r="82" spans="5:6">
      <c r="E82" s="19"/>
      <c r="F82" s="19"/>
    </row>
    <row r="83" spans="5:6">
      <c r="E83" s="19"/>
      <c r="F83" s="19"/>
    </row>
    <row r="84" spans="5:6">
      <c r="E84" s="19"/>
      <c r="F84" s="19"/>
    </row>
    <row r="85" spans="5:6">
      <c r="E85" s="19"/>
      <c r="F85" s="19"/>
    </row>
    <row r="86" spans="5:6">
      <c r="E86" s="19"/>
      <c r="F86" s="19"/>
    </row>
    <row r="87" spans="5:6">
      <c r="E87" s="19"/>
      <c r="F87" s="19"/>
    </row>
    <row r="97" spans="5:6">
      <c r="E97" s="19"/>
      <c r="F97" s="19"/>
    </row>
    <row r="98" spans="5:6">
      <c r="E98" s="19"/>
      <c r="F98" s="19"/>
    </row>
    <row r="99" spans="5:6">
      <c r="E99" s="19"/>
      <c r="F99" s="19"/>
    </row>
    <row r="100" spans="5:6">
      <c r="E100" s="19"/>
      <c r="F100" s="19"/>
    </row>
    <row r="101" spans="5:6">
      <c r="E101" s="19"/>
      <c r="F101" s="19"/>
    </row>
    <row r="102" spans="5:6">
      <c r="E102" s="19"/>
      <c r="F102" s="19"/>
    </row>
    <row r="103" spans="5:6">
      <c r="E103" s="19"/>
      <c r="F103" s="19"/>
    </row>
    <row r="104" spans="5:6">
      <c r="E104" s="19"/>
      <c r="F104" s="19"/>
    </row>
    <row r="105" spans="5:6">
      <c r="E105" s="19"/>
      <c r="F105" s="19"/>
    </row>
    <row r="106" spans="5:6">
      <c r="E106" s="19"/>
      <c r="F106" s="19"/>
    </row>
    <row r="107" spans="5:6">
      <c r="E107" s="19"/>
      <c r="F107" s="19"/>
    </row>
    <row r="108" spans="5:6">
      <c r="E108" s="19"/>
      <c r="F108" s="19"/>
    </row>
    <row r="109" spans="5:6">
      <c r="E109" s="19"/>
      <c r="F109" s="19"/>
    </row>
    <row r="110" spans="5:6">
      <c r="E110" s="19"/>
      <c r="F110" s="19"/>
    </row>
    <row r="111" spans="5:6">
      <c r="E111" s="19"/>
      <c r="F111" s="19"/>
    </row>
    <row r="112" spans="5:6">
      <c r="E112" s="19"/>
      <c r="F112" s="19"/>
    </row>
    <row r="113" spans="5:6">
      <c r="E113" s="19"/>
      <c r="F113" s="19"/>
    </row>
    <row r="114" spans="5:6">
      <c r="E114" s="19"/>
      <c r="F114" s="19"/>
    </row>
    <row r="115" spans="5:6">
      <c r="E115" s="19"/>
      <c r="F115" s="19"/>
    </row>
    <row r="116" spans="5:6">
      <c r="E116" s="19"/>
      <c r="F116" s="19"/>
    </row>
    <row r="117" spans="5:6">
      <c r="E117" s="19"/>
      <c r="F117" s="19"/>
    </row>
    <row r="118" spans="5:6">
      <c r="E118" s="19"/>
      <c r="F118" s="19"/>
    </row>
    <row r="119" spans="5:6">
      <c r="E119" s="19"/>
      <c r="F119" s="19"/>
    </row>
    <row r="124" spans="5:6">
      <c r="E124" s="19"/>
      <c r="F124" s="19"/>
    </row>
    <row r="125" spans="5:6">
      <c r="E125" s="19"/>
      <c r="F125" s="19"/>
    </row>
    <row r="126" spans="5:6">
      <c r="E126" s="19"/>
      <c r="F126" s="19"/>
    </row>
    <row r="127" spans="5:6">
      <c r="E127" s="19"/>
      <c r="F127" s="19"/>
    </row>
    <row r="128" spans="5:6">
      <c r="E128" s="19"/>
      <c r="F128" s="19"/>
    </row>
    <row r="129" spans="5:6">
      <c r="E129" s="19"/>
      <c r="F129" s="19"/>
    </row>
    <row r="130" spans="5:6">
      <c r="E130" s="19"/>
      <c r="F130" s="19"/>
    </row>
    <row r="131" spans="5:6">
      <c r="E131" s="19"/>
      <c r="F131" s="19"/>
    </row>
    <row r="132" spans="5:6">
      <c r="E132" s="19"/>
      <c r="F132" s="19"/>
    </row>
  </sheetData>
  <autoFilter ref="A9:N19"/>
  <customSheetViews>
    <customSheetView guid="{3511D8A4-2A8D-4563-8DF1-C381EEDBF68F}" scale="90" showPageBreaks="1" printArea="1" showAutoFilter="1" topLeftCell="A172">
      <selection activeCell="I185" sqref="I185"/>
      <rowBreaks count="7" manualBreakCount="7">
        <brk id="87" max="7" man="1"/>
        <brk id="166" max="7" man="1"/>
        <brk id="257" max="7" man="1"/>
        <brk id="348" max="7" man="1"/>
        <brk id="447" max="7" man="1"/>
        <brk id="547" max="7" man="1"/>
        <brk id="650" max="7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49" fitToHeight="10" orientation="portrait" r:id="rId1"/>
      <autoFilter ref="B1:I1"/>
    </customSheetView>
    <customSheetView guid="{CC3EEC02-30D2-4905-AE21-71EA71520321}" scale="80" showPageBreaks="1" printArea="1" showAutoFilter="1" topLeftCell="A380">
      <selection activeCell="F648" sqref="F648:H650"/>
      <rowBreaks count="7" manualBreakCount="7">
        <brk id="87" max="7" man="1"/>
        <brk id="166" max="7" man="1"/>
        <brk id="257" max="7" man="1"/>
        <brk id="348" max="7" man="1"/>
        <brk id="447" max="7" man="1"/>
        <brk id="547" max="7" man="1"/>
        <brk id="650" max="7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49" fitToHeight="10" orientation="portrait" r:id="rId2"/>
      <autoFilter ref="B1:I1"/>
    </customSheetView>
    <customSheetView guid="{114D0552-1D3C-4C9A-AF28-55BD1176DD7C}" showPageBreaks="1" fitToPage="1" printArea="1" showAutoFilter="1">
      <pane xSplit="3" ySplit="5" topLeftCell="D133" activePane="bottomRight" state="frozen"/>
      <selection pane="bottomRight" activeCell="F82" sqref="F82"/>
      <rowBreaks count="12" manualBreakCount="12">
        <brk id="64" max="7" man="1"/>
        <brk id="110" max="7" man="1"/>
        <brk id="139" max="7" man="1"/>
        <brk id="150" max="7" man="1"/>
        <brk id="181" max="7" man="1"/>
        <brk id="312" max="7" man="1"/>
        <brk id="365" max="7" man="1"/>
        <brk id="433" max="7" man="1"/>
        <brk id="499" max="7" man="1"/>
        <brk id="569" max="7" man="1"/>
        <brk id="637" max="7" man="1"/>
        <brk id="847" max="7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10" orientation="portrait" r:id="rId3"/>
      <autoFilter ref="B1:I1"/>
    </customSheetView>
  </customSheetViews>
  <mergeCells count="23">
    <mergeCell ref="A16:A18"/>
    <mergeCell ref="B16:B18"/>
    <mergeCell ref="C16:C18"/>
    <mergeCell ref="D16:D18"/>
    <mergeCell ref="E16:E18"/>
    <mergeCell ref="A6:K6"/>
    <mergeCell ref="I2:K2"/>
    <mergeCell ref="I3:K3"/>
    <mergeCell ref="I4:K4"/>
    <mergeCell ref="I5:K5"/>
    <mergeCell ref="A12:A14"/>
    <mergeCell ref="B12:B14"/>
    <mergeCell ref="E12:E14"/>
    <mergeCell ref="D12:D14"/>
    <mergeCell ref="F12:F14"/>
    <mergeCell ref="C23:K23"/>
    <mergeCell ref="C24:K24"/>
    <mergeCell ref="G12:G14"/>
    <mergeCell ref="C22:K22"/>
    <mergeCell ref="C12:C14"/>
    <mergeCell ref="C21:K21"/>
    <mergeCell ref="F16:F18"/>
    <mergeCell ref="G16:G18"/>
  </mergeCells>
  <conditionalFormatting sqref="L10:M19">
    <cfRule type="cellIs" dxfId="1" priority="73" operator="lessThan">
      <formula>0</formula>
    </cfRule>
    <cfRule type="cellIs" dxfId="0" priority="74" operator="greaterThan">
      <formula>0</formula>
    </cfRule>
  </conditionalFormatting>
  <printOptions horizontalCentered="1"/>
  <pageMargins left="0.19685039370078741" right="0.19685039370078741" top="0.78740157480314965" bottom="0.39370078740157483" header="0.31496062992125984" footer="0.31496062992125984"/>
  <pageSetup paperSize="9" scale="44" fitToHeight="0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форма 1</vt:lpstr>
      <vt:lpstr>Форма 2</vt:lpstr>
      <vt:lpstr>'форма 1'!Заголовки_для_печати</vt:lpstr>
      <vt:lpstr>'Форма 2'!Заголовки_для_печати</vt:lpstr>
      <vt:lpstr>'форма 1'!Область_печати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Света</cp:lastModifiedBy>
  <cp:lastPrinted>2020-09-08T03:32:29Z</cp:lastPrinted>
  <dcterms:created xsi:type="dcterms:W3CDTF">2014-04-25T08:41:06Z</dcterms:created>
  <dcterms:modified xsi:type="dcterms:W3CDTF">2022-04-05T02:14:56Z</dcterms:modified>
</cp:coreProperties>
</file>